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ve\Folder Redirection\rbrandes\Desktop\"/>
    </mc:Choice>
  </mc:AlternateContent>
  <xr:revisionPtr revIDLastSave="0" documentId="13_ncr:1_{B757F3A4-86C9-48AC-9CF5-870BB0932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version calculation" sheetId="1" r:id="rId1"/>
    <sheet name="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C12" i="1" s="1"/>
  <c r="F12" i="1" s="1"/>
  <c r="C19" i="1" s="1"/>
  <c r="E19" i="1" s="1"/>
  <c r="O4" i="1" l="1"/>
  <c r="O2" i="1"/>
</calcChain>
</file>

<file path=xl/sharedStrings.xml><?xml version="1.0" encoding="utf-8"?>
<sst xmlns="http://schemas.openxmlformats.org/spreadsheetml/2006/main" count="62" uniqueCount="54">
  <si>
    <t>Annual Average Daily Traffic (AADT)</t>
  </si>
  <si>
    <t>Length of Project</t>
  </si>
  <si>
    <t>≤ 1 mile</t>
  </si>
  <si>
    <t>&gt; 2 miles</t>
  </si>
  <si>
    <t>Table 2: ACTIVITY CENTER CREDITS</t>
  </si>
  <si>
    <t>Within 1/2 mile</t>
  </si>
  <si>
    <t>Within 1/4 mile</t>
  </si>
  <si>
    <t>Number of Activity Centers</t>
  </si>
  <si>
    <t>Adjustment Factor (A)</t>
  </si>
  <si>
    <t xml:space="preserve">Activity Center Credit (C) </t>
  </si>
  <si>
    <t>At least three</t>
  </si>
  <si>
    <t>&gt; 3 but &lt; 7</t>
  </si>
  <si>
    <t xml:space="preserve">Vehicles Reduced (VR)= AADT * (Adjustment Factor  + Activty Center Credit) </t>
  </si>
  <si>
    <t>VR = AADT * (A + C)</t>
  </si>
  <si>
    <t>Vehicle Miles Reduced (VMTR) = VR * Trip Length</t>
  </si>
  <si>
    <t>VMTR = VR * TL</t>
  </si>
  <si>
    <t>where Trip Length = the length of bicycle trip is assumed to be 4 miles and the length of a pedestrian trip is 0.5 miles.  For multi-use path average trip length  assumed is 2.5 miles.</t>
  </si>
  <si>
    <t>&gt; 1 mile and ≤ 2 miles</t>
  </si>
  <si>
    <t>Table 1: Adjustment Factors</t>
  </si>
  <si>
    <t>≥ 7</t>
  </si>
  <si>
    <t>AADT = ADT * 0.93</t>
  </si>
  <si>
    <t>banks, churches, hospitals, health care facilities, park and ride lots, office parks, post offices, public libraries, shopping areas or grocery stores, universities or junior colleges, parks, schools, commercial, high density residential</t>
  </si>
  <si>
    <t>AADT of</t>
  </si>
  <si>
    <t>Mean traffic count = 12,119</t>
  </si>
  <si>
    <t>Medford Traffic Count Data (2016):</t>
  </si>
  <si>
    <t xml:space="preserve">Max traffic count = 49,500 </t>
  </si>
  <si>
    <t>Std Deviation = 7,388</t>
  </si>
  <si>
    <t>AADT ≤ 11,271 vehicles per day</t>
  </si>
  <si>
    <t>11,271 &lt; AADT ≤ 18,142 vehicles per day</t>
  </si>
  <si>
    <t>AADT &gt; 18,142 vehicles per day</t>
  </si>
  <si>
    <t>City of Medford Traffic Counts</t>
  </si>
  <si>
    <t>AADT =</t>
  </si>
  <si>
    <t>Enter Traffic Count in highlighted box below</t>
  </si>
  <si>
    <t>AADT</t>
  </si>
  <si>
    <t>VR =</t>
  </si>
  <si>
    <t>Veh. Reduced</t>
  </si>
  <si>
    <t>ADT</t>
  </si>
  <si>
    <t>VMTR =</t>
  </si>
  <si>
    <t>VR      *     TL</t>
  </si>
  <si>
    <t>VMTR</t>
  </si>
  <si>
    <t>19,507 traffic count (or ADT) =</t>
  </si>
  <si>
    <t xml:space="preserve">12,119 traffic count (or ADT) = </t>
  </si>
  <si>
    <t>AADT = Annual Averaged Daily Traffic</t>
  </si>
  <si>
    <t>ADT = Averaged Daily Traffic</t>
  </si>
  <si>
    <t>Table 1 Adj. Factor (A)</t>
  </si>
  <si>
    <t>Table 2 Adj. Factor (C)</t>
  </si>
  <si>
    <t>Church of Christ</t>
  </si>
  <si>
    <t>Chapel of the Valley</t>
  </si>
  <si>
    <t>Ashley Manor Senior Living</t>
  </si>
  <si>
    <t>Dollar General Store</t>
  </si>
  <si>
    <t>Lincoln Road Veternary Clinic</t>
  </si>
  <si>
    <t>Parkside Elementary School</t>
  </si>
  <si>
    <t>Reinhart (All-Sports) Volunteer Park</t>
  </si>
  <si>
    <t>HiLo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</si>
</sst>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8" xfId="0" applyFont="1" applyBorder="1"/>
    <xf numFmtId="0" fontId="0" fillId="0" borderId="8" xfId="0" applyBorder="1"/>
    <xf numFmtId="0" fontId="0" fillId="0" borderId="2" xfId="0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7"/>
  <sheetViews>
    <sheetView tabSelected="1" workbookViewId="0">
      <selection activeCell="F12" sqref="F12:H12"/>
    </sheetView>
  </sheetViews>
  <sheetFormatPr defaultRowHeight="15" x14ac:dyDescent="0.25"/>
  <cols>
    <col min="3" max="4" width="10" customWidth="1"/>
    <col min="6" max="6" width="10.140625" customWidth="1"/>
    <col min="10" max="10" width="11.42578125" customWidth="1"/>
    <col min="14" max="14" width="10.140625" customWidth="1"/>
  </cols>
  <sheetData>
    <row r="1" spans="2:16" ht="18.75" x14ac:dyDescent="0.3">
      <c r="B1" s="1" t="s">
        <v>20</v>
      </c>
      <c r="L1" s="5" t="s">
        <v>30</v>
      </c>
      <c r="M1" s="5"/>
      <c r="N1" s="5"/>
    </row>
    <row r="2" spans="2:16" ht="15.75" x14ac:dyDescent="0.25">
      <c r="B2" t="s">
        <v>42</v>
      </c>
      <c r="K2" s="41" t="s">
        <v>41</v>
      </c>
      <c r="L2" s="41"/>
      <c r="M2" s="41"/>
      <c r="N2" s="4" t="s">
        <v>22</v>
      </c>
      <c r="O2" s="3">
        <f>12119*0.93</f>
        <v>11270.67</v>
      </c>
    </row>
    <row r="3" spans="2:16" ht="15.75" x14ac:dyDescent="0.25">
      <c r="B3" t="s">
        <v>43</v>
      </c>
      <c r="M3" s="1"/>
      <c r="N3" s="1"/>
      <c r="O3" s="4"/>
      <c r="P3" s="3"/>
    </row>
    <row r="4" spans="2:16" ht="15.75" x14ac:dyDescent="0.25">
      <c r="K4" s="41" t="s">
        <v>40</v>
      </c>
      <c r="L4" s="41"/>
      <c r="M4" s="41"/>
      <c r="N4" s="4" t="s">
        <v>22</v>
      </c>
      <c r="O4" s="3">
        <f>19507*0.93</f>
        <v>18141.510000000002</v>
      </c>
    </row>
    <row r="5" spans="2:16" ht="15.75" x14ac:dyDescent="0.25">
      <c r="B5" s="1" t="s">
        <v>32</v>
      </c>
      <c r="M5" s="1"/>
      <c r="N5" s="1"/>
      <c r="O5" s="4"/>
      <c r="P5" s="3"/>
    </row>
    <row r="6" spans="2:16" ht="15.75" thickBot="1" x14ac:dyDescent="0.3">
      <c r="D6" s="1" t="s">
        <v>36</v>
      </c>
      <c r="F6" s="10" t="s">
        <v>33</v>
      </c>
      <c r="L6" s="1" t="s">
        <v>24</v>
      </c>
    </row>
    <row r="7" spans="2:16" ht="15.75" thickBot="1" x14ac:dyDescent="0.3">
      <c r="C7" s="6" t="s">
        <v>31</v>
      </c>
      <c r="D7" s="9">
        <v>4857</v>
      </c>
      <c r="E7" s="18">
        <v>0.93</v>
      </c>
      <c r="F7" s="18">
        <f>D7*E7</f>
        <v>4517.01</v>
      </c>
      <c r="L7" t="s">
        <v>23</v>
      </c>
    </row>
    <row r="8" spans="2:16" ht="15.75" x14ac:dyDescent="0.25">
      <c r="L8" t="s">
        <v>25</v>
      </c>
      <c r="P8" s="3"/>
    </row>
    <row r="9" spans="2:16" x14ac:dyDescent="0.25">
      <c r="B9" s="1" t="s">
        <v>12</v>
      </c>
      <c r="L9" t="s">
        <v>26</v>
      </c>
    </row>
    <row r="10" spans="2:16" ht="15.75" thickBot="1" x14ac:dyDescent="0.3">
      <c r="C10" s="2" t="s">
        <v>13</v>
      </c>
    </row>
    <row r="11" spans="2:16" ht="60.75" thickBot="1" x14ac:dyDescent="0.3">
      <c r="B11" s="13"/>
      <c r="C11" s="14" t="s">
        <v>33</v>
      </c>
      <c r="D11" s="15" t="s">
        <v>44</v>
      </c>
      <c r="E11" s="15" t="s">
        <v>45</v>
      </c>
      <c r="F11" s="16"/>
      <c r="G11" s="16" t="s">
        <v>35</v>
      </c>
      <c r="H11" s="17"/>
    </row>
    <row r="12" spans="2:16" ht="15.75" thickBot="1" x14ac:dyDescent="0.3">
      <c r="B12" s="6" t="s">
        <v>34</v>
      </c>
      <c r="C12" s="7">
        <f>F7</f>
        <v>4517.01</v>
      </c>
      <c r="D12" s="8">
        <v>1.9E-3</v>
      </c>
      <c r="E12" s="8">
        <v>3.0000000000000001E-3</v>
      </c>
      <c r="F12" s="38">
        <f>C12*(D12+E12)</f>
        <v>22.133348999999999</v>
      </c>
      <c r="G12" s="39"/>
      <c r="H12" s="40"/>
    </row>
    <row r="13" spans="2:16" x14ac:dyDescent="0.25">
      <c r="B13" s="1"/>
    </row>
    <row r="15" spans="2:16" x14ac:dyDescent="0.25">
      <c r="B15" s="1" t="s">
        <v>14</v>
      </c>
    </row>
    <row r="16" spans="2:16" x14ac:dyDescent="0.25">
      <c r="C16" s="2" t="s">
        <v>15</v>
      </c>
    </row>
    <row r="17" spans="2:20" ht="28.5" customHeight="1" x14ac:dyDescent="0.25">
      <c r="B17" s="42" t="s">
        <v>16</v>
      </c>
      <c r="C17" s="42"/>
      <c r="D17" s="42"/>
      <c r="E17" s="42"/>
      <c r="F17" s="42"/>
      <c r="G17" s="42"/>
      <c r="H17" s="42"/>
      <c r="I17" s="42"/>
      <c r="J17" s="42"/>
    </row>
    <row r="18" spans="2:20" ht="15.75" thickBot="1" x14ac:dyDescent="0.3">
      <c r="C18" s="41" t="s">
        <v>38</v>
      </c>
      <c r="D18" s="41"/>
      <c r="E18" s="10" t="s">
        <v>39</v>
      </c>
    </row>
    <row r="19" spans="2:20" ht="15.75" thickBot="1" x14ac:dyDescent="0.3">
      <c r="B19" s="6" t="s">
        <v>37</v>
      </c>
      <c r="C19" s="18">
        <f>F12</f>
        <v>22.133348999999999</v>
      </c>
      <c r="D19" s="18">
        <v>4</v>
      </c>
      <c r="E19" s="18">
        <f>C19*D19</f>
        <v>88.533395999999996</v>
      </c>
    </row>
    <row r="21" spans="2:20" ht="15.75" thickBot="1" x14ac:dyDescent="0.3">
      <c r="B21" s="1" t="s">
        <v>18</v>
      </c>
      <c r="L21" s="11" t="s">
        <v>4</v>
      </c>
      <c r="M21" s="12"/>
      <c r="N21" s="12"/>
    </row>
    <row r="22" spans="2:20" ht="15.75" thickBot="1" x14ac:dyDescent="0.3">
      <c r="B22" s="33" t="s">
        <v>0</v>
      </c>
      <c r="C22" s="33"/>
      <c r="D22" s="33"/>
      <c r="E22" s="33"/>
      <c r="F22" s="33" t="s">
        <v>1</v>
      </c>
      <c r="G22" s="33"/>
      <c r="H22" s="33"/>
      <c r="I22" s="33" t="s">
        <v>8</v>
      </c>
      <c r="J22" s="33"/>
      <c r="L22" s="49" t="s">
        <v>21</v>
      </c>
      <c r="M22" s="49"/>
      <c r="N22" s="49"/>
      <c r="O22" s="49"/>
      <c r="P22" s="49"/>
      <c r="Q22" s="49"/>
      <c r="R22" s="49"/>
      <c r="S22" s="49"/>
      <c r="T22" s="49"/>
    </row>
    <row r="23" spans="2:20" ht="15.75" thickBot="1" x14ac:dyDescent="0.3">
      <c r="B23" s="30" t="s">
        <v>27</v>
      </c>
      <c r="C23" s="31"/>
      <c r="D23" s="31"/>
      <c r="E23" s="32"/>
      <c r="F23" s="34" t="s">
        <v>2</v>
      </c>
      <c r="G23" s="35"/>
      <c r="H23" s="36"/>
      <c r="I23" s="35">
        <v>1.9E-3</v>
      </c>
      <c r="J23" s="36"/>
      <c r="L23" s="49"/>
      <c r="M23" s="49"/>
      <c r="N23" s="49"/>
      <c r="O23" s="49"/>
      <c r="P23" s="49"/>
      <c r="Q23" s="49"/>
      <c r="R23" s="49"/>
      <c r="S23" s="49"/>
      <c r="T23" s="49"/>
    </row>
    <row r="24" spans="2:20" ht="15.75" customHeight="1" thickBot="1" x14ac:dyDescent="0.3">
      <c r="B24" s="30"/>
      <c r="C24" s="31"/>
      <c r="D24" s="31"/>
      <c r="E24" s="32"/>
      <c r="F24" s="26" t="s">
        <v>17</v>
      </c>
      <c r="G24" s="23"/>
      <c r="H24" s="24"/>
      <c r="I24" s="23">
        <v>2.8999999999999998E-3</v>
      </c>
      <c r="J24" s="24"/>
      <c r="L24" s="43" t="s">
        <v>7</v>
      </c>
      <c r="M24" s="44"/>
      <c r="N24" s="45"/>
      <c r="O24" s="43" t="s">
        <v>9</v>
      </c>
      <c r="P24" s="44"/>
      <c r="Q24" s="44"/>
      <c r="R24" s="45"/>
    </row>
    <row r="25" spans="2:20" ht="15.75" thickBot="1" x14ac:dyDescent="0.3">
      <c r="B25" s="30"/>
      <c r="C25" s="31"/>
      <c r="D25" s="31"/>
      <c r="E25" s="32"/>
      <c r="F25" s="27" t="s">
        <v>3</v>
      </c>
      <c r="G25" s="19"/>
      <c r="H25" s="20"/>
      <c r="I25" s="19">
        <v>3.8E-3</v>
      </c>
      <c r="J25" s="20"/>
      <c r="L25" s="46"/>
      <c r="M25" s="47"/>
      <c r="N25" s="48"/>
      <c r="O25" s="52" t="s">
        <v>5</v>
      </c>
      <c r="P25" s="50"/>
      <c r="Q25" s="50" t="s">
        <v>6</v>
      </c>
      <c r="R25" s="51"/>
    </row>
    <row r="26" spans="2:20" ht="15.75" thickBot="1" x14ac:dyDescent="0.3">
      <c r="B26" s="30" t="s">
        <v>28</v>
      </c>
      <c r="C26" s="31"/>
      <c r="D26" s="31"/>
      <c r="E26" s="32"/>
      <c r="F26" s="37" t="s">
        <v>2</v>
      </c>
      <c r="G26" s="28"/>
      <c r="H26" s="29"/>
      <c r="I26" s="28">
        <v>1.4E-3</v>
      </c>
      <c r="J26" s="29"/>
      <c r="L26" s="21" t="s">
        <v>10</v>
      </c>
      <c r="M26" s="25"/>
      <c r="N26" s="22"/>
      <c r="O26" s="21">
        <v>5.0000000000000001E-4</v>
      </c>
      <c r="P26" s="22"/>
      <c r="Q26" s="21">
        <v>1E-3</v>
      </c>
      <c r="R26" s="22"/>
    </row>
    <row r="27" spans="2:20" ht="15.75" thickBot="1" x14ac:dyDescent="0.3">
      <c r="B27" s="30"/>
      <c r="C27" s="31"/>
      <c r="D27" s="31"/>
      <c r="E27" s="32"/>
      <c r="F27" s="26" t="s">
        <v>17</v>
      </c>
      <c r="G27" s="23"/>
      <c r="H27" s="24"/>
      <c r="I27" s="23">
        <v>2E-3</v>
      </c>
      <c r="J27" s="24"/>
      <c r="L27" s="26" t="s">
        <v>11</v>
      </c>
      <c r="M27" s="23"/>
      <c r="N27" s="24"/>
      <c r="O27" s="26">
        <v>1E-3</v>
      </c>
      <c r="P27" s="24"/>
      <c r="Q27" s="23">
        <v>2E-3</v>
      </c>
      <c r="R27" s="24"/>
    </row>
    <row r="28" spans="2:20" ht="15.75" thickBot="1" x14ac:dyDescent="0.3">
      <c r="B28" s="30"/>
      <c r="C28" s="31"/>
      <c r="D28" s="31"/>
      <c r="E28" s="32"/>
      <c r="F28" s="27" t="s">
        <v>3</v>
      </c>
      <c r="G28" s="19"/>
      <c r="H28" s="20"/>
      <c r="I28" s="19">
        <v>2.7000000000000001E-3</v>
      </c>
      <c r="J28" s="20"/>
      <c r="L28" s="27" t="s">
        <v>19</v>
      </c>
      <c r="M28" s="19"/>
      <c r="N28" s="20"/>
      <c r="O28" s="27">
        <v>1.5E-3</v>
      </c>
      <c r="P28" s="20"/>
      <c r="Q28" s="19">
        <v>3.0000000000000001E-3</v>
      </c>
      <c r="R28" s="20"/>
    </row>
    <row r="29" spans="2:20" ht="15.75" thickBot="1" x14ac:dyDescent="0.3">
      <c r="B29" s="30" t="s">
        <v>29</v>
      </c>
      <c r="C29" s="31"/>
      <c r="D29" s="31"/>
      <c r="E29" s="32"/>
      <c r="F29" s="37" t="s">
        <v>2</v>
      </c>
      <c r="G29" s="28"/>
      <c r="H29" s="29"/>
      <c r="I29" s="28">
        <v>1E-3</v>
      </c>
      <c r="J29" s="29"/>
    </row>
    <row r="30" spans="2:20" ht="15.75" thickBot="1" x14ac:dyDescent="0.3">
      <c r="B30" s="30"/>
      <c r="C30" s="31"/>
      <c r="D30" s="31"/>
      <c r="E30" s="32"/>
      <c r="F30" s="26" t="s">
        <v>17</v>
      </c>
      <c r="G30" s="23"/>
      <c r="H30" s="24"/>
      <c r="I30" s="23">
        <v>1.4E-3</v>
      </c>
      <c r="J30" s="24"/>
      <c r="L30" t="s">
        <v>51</v>
      </c>
    </row>
    <row r="31" spans="2:20" ht="15.75" thickBot="1" x14ac:dyDescent="0.3">
      <c r="B31" s="30"/>
      <c r="C31" s="31"/>
      <c r="D31" s="31"/>
      <c r="E31" s="32"/>
      <c r="F31" s="27" t="s">
        <v>3</v>
      </c>
      <c r="G31" s="19"/>
      <c r="H31" s="20"/>
      <c r="I31" s="19">
        <v>1.9E-3</v>
      </c>
      <c r="J31" s="20"/>
      <c r="L31" t="s">
        <v>52</v>
      </c>
    </row>
    <row r="32" spans="2:20" x14ac:dyDescent="0.25">
      <c r="L32" t="s">
        <v>46</v>
      </c>
    </row>
    <row r="33" spans="12:12" x14ac:dyDescent="0.25">
      <c r="L33" t="s">
        <v>47</v>
      </c>
    </row>
    <row r="34" spans="12:12" x14ac:dyDescent="0.25">
      <c r="L34" t="s">
        <v>48</v>
      </c>
    </row>
    <row r="35" spans="12:12" x14ac:dyDescent="0.25">
      <c r="L35" t="s">
        <v>49</v>
      </c>
    </row>
    <row r="36" spans="12:12" x14ac:dyDescent="0.25">
      <c r="L36" t="s">
        <v>50</v>
      </c>
    </row>
    <row r="37" spans="12:12" x14ac:dyDescent="0.25">
      <c r="L37" t="s">
        <v>53</v>
      </c>
    </row>
  </sheetData>
  <mergeCells count="43">
    <mergeCell ref="K2:M2"/>
    <mergeCell ref="K4:M4"/>
    <mergeCell ref="O24:R24"/>
    <mergeCell ref="L24:N25"/>
    <mergeCell ref="L22:T23"/>
    <mergeCell ref="Q25:R25"/>
    <mergeCell ref="O25:P25"/>
    <mergeCell ref="F12:H12"/>
    <mergeCell ref="C18:D18"/>
    <mergeCell ref="B17:J17"/>
    <mergeCell ref="B22:E22"/>
    <mergeCell ref="B23:E25"/>
    <mergeCell ref="I22:J22"/>
    <mergeCell ref="I23:J23"/>
    <mergeCell ref="I24:J24"/>
    <mergeCell ref="I25:J25"/>
    <mergeCell ref="B26:E28"/>
    <mergeCell ref="B29:E31"/>
    <mergeCell ref="F22:H22"/>
    <mergeCell ref="F23:H23"/>
    <mergeCell ref="F24:H24"/>
    <mergeCell ref="F25:H25"/>
    <mergeCell ref="F28:H28"/>
    <mergeCell ref="F31:H31"/>
    <mergeCell ref="F29:H29"/>
    <mergeCell ref="F30:H30"/>
    <mergeCell ref="F26:H26"/>
    <mergeCell ref="F27:H27"/>
    <mergeCell ref="I31:J31"/>
    <mergeCell ref="Q26:R26"/>
    <mergeCell ref="Q27:R27"/>
    <mergeCell ref="Q28:R28"/>
    <mergeCell ref="L26:N26"/>
    <mergeCell ref="L27:N27"/>
    <mergeCell ref="L28:N28"/>
    <mergeCell ref="O26:P26"/>
    <mergeCell ref="O27:P27"/>
    <mergeCell ref="O28:P28"/>
    <mergeCell ref="I26:J26"/>
    <mergeCell ref="I27:J27"/>
    <mergeCell ref="I28:J28"/>
    <mergeCell ref="I29:J29"/>
    <mergeCell ref="I30:J30"/>
  </mergeCells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diversion calculation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Welzenbach</dc:creator>
  <cp:lastModifiedBy>Robert Brandes</cp:lastModifiedBy>
  <cp:lastPrinted>2022-05-25T17:03:42Z</cp:lastPrinted>
  <dcterms:created xsi:type="dcterms:W3CDTF">2019-06-07T16:34:11Z</dcterms:created>
  <dcterms:modified xsi:type="dcterms:W3CDTF">2022-05-25T19:05:29Z</dcterms:modified>
</cp:coreProperties>
</file>